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Tulach\ČŠI, inspektoráty, technické podklady\ČŠI Plzeňský P\sanace\"/>
    </mc:Choice>
  </mc:AlternateContent>
  <bookViews>
    <workbookView xWindow="0" yWindow="0" windowWidth="25200" windowHeight="119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Položky!$A$1:$G$22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BE21" i="3"/>
  <c r="BD21" i="3"/>
  <c r="BC21" i="3"/>
  <c r="BC22" i="3" s="1"/>
  <c r="G11" i="2" s="1"/>
  <c r="BB21" i="3"/>
  <c r="BB22" i="3" s="1"/>
  <c r="F11" i="2" s="1"/>
  <c r="G21" i="3"/>
  <c r="BA21" i="3" s="1"/>
  <c r="BE20" i="3"/>
  <c r="BE22" i="3" s="1"/>
  <c r="I11" i="2" s="1"/>
  <c r="BD20" i="3"/>
  <c r="BC20" i="3"/>
  <c r="BB20" i="3"/>
  <c r="G20" i="3"/>
  <c r="BA20" i="3" s="1"/>
  <c r="BA22" i="3" s="1"/>
  <c r="E11" i="2" s="1"/>
  <c r="B11" i="2"/>
  <c r="A11" i="2"/>
  <c r="C22" i="3"/>
  <c r="BE17" i="3"/>
  <c r="BE18" i="3" s="1"/>
  <c r="I10" i="2" s="1"/>
  <c r="BD17" i="3"/>
  <c r="BC17" i="3"/>
  <c r="BC18" i="3" s="1"/>
  <c r="G10" i="2" s="1"/>
  <c r="BB17" i="3"/>
  <c r="BB18" i="3" s="1"/>
  <c r="F10" i="2" s="1"/>
  <c r="BA17" i="3"/>
  <c r="BA18" i="3" s="1"/>
  <c r="E10" i="2" s="1"/>
  <c r="G17" i="3"/>
  <c r="B10" i="2"/>
  <c r="A10" i="2"/>
  <c r="BD18" i="3"/>
  <c r="H10" i="2" s="1"/>
  <c r="G18" i="3"/>
  <c r="C18" i="3"/>
  <c r="BE14" i="3"/>
  <c r="BE15" i="3" s="1"/>
  <c r="I9" i="2" s="1"/>
  <c r="BD14" i="3"/>
  <c r="BC14" i="3"/>
  <c r="BC15" i="3" s="1"/>
  <c r="G9" i="2" s="1"/>
  <c r="BB14" i="3"/>
  <c r="BB15" i="3" s="1"/>
  <c r="F9" i="2" s="1"/>
  <c r="BA14" i="3"/>
  <c r="BA15" i="3" s="1"/>
  <c r="E9" i="2" s="1"/>
  <c r="G14" i="3"/>
  <c r="B9" i="2"/>
  <c r="A9" i="2"/>
  <c r="BD15" i="3"/>
  <c r="H9" i="2" s="1"/>
  <c r="G15" i="3"/>
  <c r="C15" i="3"/>
  <c r="BE11" i="3"/>
  <c r="BE12" i="3" s="1"/>
  <c r="I8" i="2" s="1"/>
  <c r="BD11" i="3"/>
  <c r="BD12" i="3" s="1"/>
  <c r="H8" i="2" s="1"/>
  <c r="BC11" i="3"/>
  <c r="BA11" i="3"/>
  <c r="BA12" i="3" s="1"/>
  <c r="E8" i="2" s="1"/>
  <c r="G11" i="3"/>
  <c r="BB11" i="3" s="1"/>
  <c r="BB12" i="3" s="1"/>
  <c r="F8" i="2" s="1"/>
  <c r="B8" i="2"/>
  <c r="A8" i="2"/>
  <c r="BC12" i="3"/>
  <c r="G8" i="2" s="1"/>
  <c r="G12" i="3"/>
  <c r="C12" i="3"/>
  <c r="BE8" i="3"/>
  <c r="BE9" i="3" s="1"/>
  <c r="I7" i="2" s="1"/>
  <c r="BD8" i="3"/>
  <c r="BD9" i="3" s="1"/>
  <c r="H7" i="2" s="1"/>
  <c r="BC8" i="3"/>
  <c r="BC9" i="3" s="1"/>
  <c r="G7" i="2" s="1"/>
  <c r="BB8" i="3"/>
  <c r="G8" i="3"/>
  <c r="BA8" i="3" s="1"/>
  <c r="BA9" i="3" s="1"/>
  <c r="E7" i="2" s="1"/>
  <c r="B7" i="2"/>
  <c r="A7" i="2"/>
  <c r="BB9" i="3"/>
  <c r="F7" i="2" s="1"/>
  <c r="G9" i="3"/>
  <c r="C9" i="3"/>
  <c r="C4" i="3"/>
  <c r="F3" i="3"/>
  <c r="C3" i="3"/>
  <c r="C2" i="2"/>
  <c r="C1" i="2"/>
  <c r="F33" i="1"/>
  <c r="F31" i="1"/>
  <c r="F34" i="1" s="1"/>
  <c r="G8" i="1"/>
  <c r="G12" i="2" l="1"/>
  <c r="C14" i="1" s="1"/>
  <c r="BD22" i="3"/>
  <c r="H11" i="2" s="1"/>
  <c r="H12" i="2" s="1"/>
  <c r="C15" i="1" s="1"/>
  <c r="F12" i="2"/>
  <c r="C17" i="1" s="1"/>
  <c r="E12" i="2"/>
  <c r="I12" i="2"/>
  <c r="C20" i="1" s="1"/>
  <c r="G22" i="3"/>
  <c r="C16" i="1" l="1"/>
  <c r="C18" i="1" s="1"/>
  <c r="C21" i="1" s="1"/>
  <c r="G17" i="2"/>
  <c r="I17" i="2" s="1"/>
  <c r="G14" i="1" l="1"/>
  <c r="H18" i="2"/>
  <c r="G22" i="1" s="1"/>
  <c r="G21" i="1" s="1"/>
  <c r="C22" i="1" l="1"/>
</calcChain>
</file>

<file path=xl/sharedStrings.xml><?xml version="1.0" encoding="utf-8"?>
<sst xmlns="http://schemas.openxmlformats.org/spreadsheetml/2006/main" count="132" uniqueCount="96">
  <si>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</si>
  <si>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</si>
  <si>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</si>
  <si>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</si>
  <si>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</si>
  <si>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</si>
  <si>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</si>
  <si>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</si>
  <si>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</si>
  <si>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</si>
  <si>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</si>
  <si>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</si>
  <si>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</si>
  <si>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</si>
  <si>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</si>
  <si>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</si>
  <si>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</si>
  <si>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</si>
  <si>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</si>
  <si>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</si>
  <si>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</si>
  <si>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</si>
  <si>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</si>
  <si>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</si>
  <si>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</si>
  <si>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</si>
  <si>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</si>
  <si>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</si>
  <si>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</si>
  <si>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</si>
  <si>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</si>
  <si>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</si>
  <si>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</si>
  <si>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</si>
  <si>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</si>
  <si>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</si>
  <si>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</si>
  <si>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</si>
  <si>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</si>
  <si>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</si>
  <si>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</si>
  <si>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</si>
  <si>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</si>
  <si>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</si>
  <si>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</si>
  <si>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</si>
  <si>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</si>
  <si>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</si>
  <si>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</si>
  <si>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</si>
  <si>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</si>
  <si>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</si>
  <si>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</si>
  <si>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</si>
  <si>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</si>
  <si>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</si>
  <si>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</si>
  <si>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</si>
  <si>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</si>
  <si>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</si>
  <si>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</si>
  <si>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</si>
  <si>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</si>
  <si>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</si>
  <si>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</si>
  <si>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</si>
  <si>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</si>
  <si>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Plzeň - sanace</t>
  </si>
  <si>
    <t>ČŠI Plzeň - sanace 1.PP, II.etapa</t>
  </si>
  <si>
    <t>2</t>
  </si>
  <si>
    <t>Základy,zvláštní zakládání</t>
  </si>
  <si>
    <t>281 60-1113.RA0</t>
  </si>
  <si>
    <t>m</t>
  </si>
  <si>
    <t>764</t>
  </si>
  <si>
    <t>Konstrukce klempířské</t>
  </si>
  <si>
    <t>764 52-1410.R00</t>
  </si>
  <si>
    <t>767</t>
  </si>
  <si>
    <t>Konstrukce zámečnické</t>
  </si>
  <si>
    <t>767 90-0010.RA0</t>
  </si>
  <si>
    <t>m2</t>
  </si>
  <si>
    <t>782</t>
  </si>
  <si>
    <t>Konstrukce z přírodního kamene</t>
  </si>
  <si>
    <t>782 13-1150.RT1</t>
  </si>
  <si>
    <t>M</t>
  </si>
  <si>
    <t>Ostatní materiál</t>
  </si>
  <si>
    <t>245-51366.A</t>
  </si>
  <si>
    <t xml:space="preserve">Aquafin F roztok injektážní Schomburg po 220 kg </t>
  </si>
  <si>
    <t>kg</t>
  </si>
  <si>
    <t>583-84854.A</t>
  </si>
  <si>
    <t>Zařízení staveniště</t>
  </si>
  <si>
    <t>0,00</t>
  </si>
  <si>
    <t xml:space="preserve">Injektáž zdiva cihlového, tlaková 5 atm,plast.injektory, tl. 50 cm </t>
  </si>
  <si>
    <t xml:space="preserve">Oplechování říms z Ti Zn plechu, rš 100 mm + nátěr </t>
  </si>
  <si>
    <t>Demontáž obložení stěn z žulových desek pro další použití, očištění</t>
  </si>
  <si>
    <t>Obklad stěn kamenem tvrdým, rovným (zpětná montáž), včetně ocelového roštu</t>
  </si>
  <si>
    <t>Deska  dlažební, žula leštěná  tl. 3 cm, doplnění poškoz.obkladu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</si>
</sst>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9" fillId="0" borderId="0" xfId="1" applyNumberFormat="1"/>
    <xf numFmtId="0" fontId="16" fillId="0" borderId="0" xfId="1" applyFont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5" fillId="0" borderId="53" xfId="1" applyNumberFormat="1" applyFont="1" applyFill="1" applyBorder="1" applyAlignment="1">
      <alignment horizontal="left" vertical="top"/>
    </xf>
    <xf numFmtId="0" fontId="5" fillId="0" borderId="53" xfId="1" applyFont="1" applyFill="1" applyBorder="1" applyAlignment="1">
      <alignment vertical="top"/>
    </xf>
    <xf numFmtId="0" fontId="9" fillId="0" borderId="53" xfId="1" applyFill="1" applyBorder="1" applyAlignment="1">
      <alignment horizontal="center" vertical="top"/>
    </xf>
    <xf numFmtId="0" fontId="9" fillId="0" borderId="53" xfId="1" applyNumberFormat="1" applyFill="1" applyBorder="1" applyAlignment="1">
      <alignment horizontal="right" vertical="top"/>
    </xf>
    <xf numFmtId="0" fontId="9" fillId="0" borderId="53" xfId="1" applyNumberFormat="1" applyFill="1" applyBorder="1" applyAlignment="1">
      <alignment vertical="top"/>
    </xf>
    <xf numFmtId="49" fontId="8" fillId="0" borderId="53" xfId="1" applyNumberFormat="1" applyFont="1" applyFill="1" applyBorder="1" applyAlignment="1">
      <alignment horizontal="left" vertical="top"/>
    </xf>
    <xf numFmtId="0" fontId="8" fillId="0" borderId="53" xfId="1" applyFont="1" applyFill="1" applyBorder="1" applyAlignment="1">
      <alignment vertical="top" wrapText="1"/>
    </xf>
    <xf numFmtId="49" fontId="17" fillId="0" borderId="53" xfId="1" applyNumberFormat="1" applyFont="1" applyFill="1" applyBorder="1" applyAlignment="1">
      <alignment horizontal="center" vertical="top" shrinkToFit="1"/>
    </xf>
    <xf numFmtId="4" fontId="17" fillId="0" borderId="53" xfId="1" applyNumberFormat="1" applyFont="1" applyFill="1" applyBorder="1" applyAlignment="1">
      <alignment horizontal="right" vertical="top"/>
    </xf>
    <xf numFmtId="4" fontId="17" fillId="0" borderId="53" xfId="1" applyNumberFormat="1" applyFont="1" applyFill="1" applyBorder="1" applyAlignment="1">
      <alignment vertical="top"/>
    </xf>
    <xf numFmtId="49" fontId="3" fillId="0" borderId="60" xfId="1" applyNumberFormat="1" applyFont="1" applyFill="1" applyBorder="1" applyAlignment="1">
      <alignment horizontal="left" vertical="top"/>
    </xf>
    <xf numFmtId="0" fontId="3" fillId="0" borderId="60" xfId="1" applyFont="1" applyFill="1" applyBorder="1" applyAlignment="1">
      <alignment vertical="top"/>
    </xf>
    <xf numFmtId="0" fontId="9" fillId="0" borderId="60" xfId="1" applyFill="1" applyBorder="1" applyAlignment="1">
      <alignment horizontal="center" vertical="top"/>
    </xf>
    <xf numFmtId="4" fontId="9" fillId="0" borderId="60" xfId="1" applyNumberFormat="1" applyFill="1" applyBorder="1" applyAlignment="1">
      <alignment horizontal="right" vertical="top"/>
    </xf>
    <xf numFmtId="4" fontId="5" fillId="0" borderId="60" xfId="1" applyNumberFormat="1" applyFont="1" applyFill="1" applyBorder="1" applyAlignment="1">
      <alignment vertical="top"/>
    </xf>
    <xf numFmtId="0" fontId="5" fillId="0" borderId="53" xfId="1" applyFont="1" applyFill="1" applyBorder="1" applyAlignment="1">
      <alignment horizontal="center" vertical="top"/>
    </xf>
    <xf numFmtId="0" fontId="7" fillId="0" borderId="53" xfId="1" applyFont="1" applyFill="1" applyBorder="1" applyAlignment="1">
      <alignment horizontal="center" vertical="top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>
      <selection activeCell="H30" sqref="H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Rekapitulace!A17</f>
        <v>Zařízení staveniště</v>
      </c>
      <c r="E14" s="44"/>
      <c r="F14" s="45"/>
      <c r="G14" s="42">
        <f>Rekapitulace!I17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workbookViewId="0">
      <selection activeCell="H18" sqref="H18:I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Plzeň - sanace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ČŠI Plzeň - sanace 1.PP, II.etapa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54" t="str">
        <f>Položky!B7</f>
        <v>2</v>
      </c>
      <c r="B7" s="86" t="str">
        <f>Položky!C7</f>
        <v>Základy,zvláštní zakládání</v>
      </c>
      <c r="C7" s="87"/>
      <c r="D7" s="88"/>
      <c r="E7" s="155">
        <f>Položky!BA9</f>
        <v>0</v>
      </c>
      <c r="F7" s="156">
        <f>Položky!BB9</f>
        <v>0</v>
      </c>
      <c r="G7" s="156">
        <f>Položky!BC9</f>
        <v>0</v>
      </c>
      <c r="H7" s="156">
        <f>Položky!BD9</f>
        <v>0</v>
      </c>
      <c r="I7" s="157">
        <f>Položky!BE9</f>
        <v>0</v>
      </c>
    </row>
    <row r="8" spans="1:57" s="11" customFormat="1" x14ac:dyDescent="0.2">
      <c r="A8" s="154" t="str">
        <f>Položky!B10</f>
        <v>764</v>
      </c>
      <c r="B8" s="86" t="str">
        <f>Položky!C10</f>
        <v>Konstrukce klempířské</v>
      </c>
      <c r="C8" s="87"/>
      <c r="D8" s="88"/>
      <c r="E8" s="155">
        <f>Položky!BA12</f>
        <v>0</v>
      </c>
      <c r="F8" s="156">
        <f>Položky!BB12</f>
        <v>0</v>
      </c>
      <c r="G8" s="156">
        <f>Položky!BC12</f>
        <v>0</v>
      </c>
      <c r="H8" s="156">
        <f>Položky!BD12</f>
        <v>0</v>
      </c>
      <c r="I8" s="157">
        <f>Položky!BE12</f>
        <v>0</v>
      </c>
    </row>
    <row r="9" spans="1:57" s="11" customFormat="1" x14ac:dyDescent="0.2">
      <c r="A9" s="154" t="str">
        <f>Položky!B13</f>
        <v>767</v>
      </c>
      <c r="B9" s="86" t="str">
        <f>Položky!C13</f>
        <v>Konstrukce zámečnické</v>
      </c>
      <c r="C9" s="87"/>
      <c r="D9" s="88"/>
      <c r="E9" s="155">
        <f>Položky!BA15</f>
        <v>0</v>
      </c>
      <c r="F9" s="156">
        <f>Položky!BB15</f>
        <v>0</v>
      </c>
      <c r="G9" s="156">
        <f>Položky!BC15</f>
        <v>0</v>
      </c>
      <c r="H9" s="156">
        <f>Položky!BD15</f>
        <v>0</v>
      </c>
      <c r="I9" s="157">
        <f>Položky!BE15</f>
        <v>0</v>
      </c>
    </row>
    <row r="10" spans="1:57" s="11" customFormat="1" x14ac:dyDescent="0.2">
      <c r="A10" s="154" t="str">
        <f>Položky!B16</f>
        <v>782</v>
      </c>
      <c r="B10" s="86" t="str">
        <f>Položky!C16</f>
        <v>Konstrukce z přírodního kamene</v>
      </c>
      <c r="C10" s="87"/>
      <c r="D10" s="88"/>
      <c r="E10" s="155">
        <f>Položky!BA18</f>
        <v>0</v>
      </c>
      <c r="F10" s="156">
        <f>Položky!BB18</f>
        <v>0</v>
      </c>
      <c r="G10" s="156">
        <f>Položky!BC18</f>
        <v>0</v>
      </c>
      <c r="H10" s="156">
        <f>Položky!BD18</f>
        <v>0</v>
      </c>
      <c r="I10" s="157">
        <f>Položky!BE18</f>
        <v>0</v>
      </c>
    </row>
    <row r="11" spans="1:57" s="11" customFormat="1" ht="13.5" thickBot="1" x14ac:dyDescent="0.25">
      <c r="A11" s="154" t="str">
        <f>Položky!B19</f>
        <v>M</v>
      </c>
      <c r="B11" s="86" t="str">
        <f>Položky!C19</f>
        <v>Ostatní materiál</v>
      </c>
      <c r="C11" s="87"/>
      <c r="D11" s="88"/>
      <c r="E11" s="155">
        <f>Položky!BA22</f>
        <v>0</v>
      </c>
      <c r="F11" s="156">
        <f>Položky!BB22</f>
        <v>0</v>
      </c>
      <c r="G11" s="156">
        <f>Položky!BC22</f>
        <v>0</v>
      </c>
      <c r="H11" s="156">
        <f>Položky!BD22</f>
        <v>0</v>
      </c>
      <c r="I11" s="157">
        <f>Položky!BE22</f>
        <v>0</v>
      </c>
    </row>
    <row r="12" spans="1:57" s="94" customFormat="1" ht="13.5" thickBot="1" x14ac:dyDescent="0.25">
      <c r="A12" s="89"/>
      <c r="B12" s="81" t="s">
        <v>50</v>
      </c>
      <c r="C12" s="81"/>
      <c r="D12" s="90"/>
      <c r="E12" s="91">
        <f>SUM(E7:E11)</f>
        <v>0</v>
      </c>
      <c r="F12" s="92">
        <f>SUM(F7:F11)</f>
        <v>0</v>
      </c>
      <c r="G12" s="92">
        <f>SUM(G7:G11)</f>
        <v>0</v>
      </c>
      <c r="H12" s="92">
        <f>SUM(H7:H11)</f>
        <v>0</v>
      </c>
      <c r="I12" s="93">
        <f>SUM(I7:I11)</f>
        <v>0</v>
      </c>
    </row>
    <row r="13" spans="1:57" x14ac:dyDescent="0.2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 x14ac:dyDescent="0.25">
      <c r="A14" s="95" t="s">
        <v>51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5" thickBot="1" x14ac:dyDescent="0.25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A16" s="98" t="s">
        <v>52</v>
      </c>
      <c r="B16" s="99"/>
      <c r="C16" s="99"/>
      <c r="D16" s="100"/>
      <c r="E16" s="101" t="s">
        <v>53</v>
      </c>
      <c r="F16" s="102" t="s">
        <v>54</v>
      </c>
      <c r="G16" s="103" t="s">
        <v>55</v>
      </c>
      <c r="H16" s="104"/>
      <c r="I16" s="105" t="s">
        <v>53</v>
      </c>
    </row>
    <row r="17" spans="1:53" x14ac:dyDescent="0.2">
      <c r="A17" s="106" t="s">
        <v>89</v>
      </c>
      <c r="B17" s="107"/>
      <c r="C17" s="107"/>
      <c r="D17" s="108"/>
      <c r="E17" s="109" t="s">
        <v>90</v>
      </c>
      <c r="F17" s="110">
        <v>0</v>
      </c>
      <c r="G17" s="111">
        <f>CHOOSE(BA17+1,HSV+PSV,HSV+PSV+Mont,HSV+PSV+Dodavka+Mont,HSV,PSV,Mont,Dodavka,Mont+Dodavka,0)</f>
        <v>0</v>
      </c>
      <c r="H17" s="112"/>
      <c r="I17" s="113">
        <f>E17+F17*G17/100</f>
        <v>0</v>
      </c>
      <c r="BA17">
        <v>0</v>
      </c>
    </row>
    <row r="18" spans="1:53" ht="13.5" thickBot="1" x14ac:dyDescent="0.25">
      <c r="A18" s="114"/>
      <c r="B18" s="115" t="s">
        <v>56</v>
      </c>
      <c r="C18" s="116"/>
      <c r="D18" s="117"/>
      <c r="E18" s="118"/>
      <c r="F18" s="119"/>
      <c r="G18" s="119"/>
      <c r="H18" s="188">
        <f>SUM(I17:I17)</f>
        <v>0</v>
      </c>
      <c r="I18" s="189"/>
    </row>
    <row r="19" spans="1:53" x14ac:dyDescent="0.2">
      <c r="A19" s="97"/>
      <c r="B19" s="97"/>
      <c r="C19" s="97"/>
      <c r="D19" s="97"/>
      <c r="E19" s="97"/>
      <c r="F19" s="97"/>
      <c r="G19" s="97"/>
      <c r="H19" s="97"/>
      <c r="I19" s="97"/>
    </row>
    <row r="20" spans="1:53" x14ac:dyDescent="0.2">
      <c r="B20" s="94"/>
      <c r="F20" s="120"/>
      <c r="G20" s="121"/>
      <c r="H20" s="121"/>
      <c r="I20" s="122"/>
    </row>
    <row r="21" spans="1:53" x14ac:dyDescent="0.2">
      <c r="F21" s="120"/>
      <c r="G21" s="121"/>
      <c r="H21" s="121"/>
      <c r="I21" s="122"/>
    </row>
    <row r="22" spans="1:53" x14ac:dyDescent="0.2"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5"/>
  <sheetViews>
    <sheetView showGridLines="0" showZeros="0" zoomScaleNormal="100" workbookViewId="0">
      <selection activeCell="J21" sqref="J21"/>
    </sheetView>
  </sheetViews>
  <sheetFormatPr defaultRowHeight="12.75" x14ac:dyDescent="0.2"/>
  <cols>
    <col min="1" max="1" width="3.85546875" style="123" customWidth="1"/>
    <col min="2" max="2" width="13.28515625" style="123" customWidth="1"/>
    <col min="3" max="3" width="40.28515625" style="123" customWidth="1"/>
    <col min="4" max="4" width="5.5703125" style="123" customWidth="1"/>
    <col min="5" max="5" width="11.5703125" style="148" customWidth="1"/>
    <col min="6" max="6" width="12.570312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Plzeň - sanace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ČŠI Plzeň - sanace 1.PP, II.etapa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73" t="s">
        <v>65</v>
      </c>
      <c r="B7" s="158" t="s">
        <v>69</v>
      </c>
      <c r="C7" s="159" t="s">
        <v>70</v>
      </c>
      <c r="D7" s="160"/>
      <c r="E7" s="161"/>
      <c r="F7" s="161"/>
      <c r="G7" s="162"/>
      <c r="H7" s="143"/>
      <c r="I7" s="143"/>
      <c r="O7" s="144">
        <v>1</v>
      </c>
    </row>
    <row r="8" spans="1:104" ht="22.5" x14ac:dyDescent="0.2">
      <c r="A8" s="174">
        <v>1</v>
      </c>
      <c r="B8" s="163" t="s">
        <v>71</v>
      </c>
      <c r="C8" s="164" t="s">
        <v>91</v>
      </c>
      <c r="D8" s="165" t="s">
        <v>72</v>
      </c>
      <c r="E8" s="166">
        <v>100.08</v>
      </c>
      <c r="F8" s="166"/>
      <c r="G8" s="167">
        <f>E8*F8</f>
        <v>0</v>
      </c>
      <c r="O8" s="144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1.387E-2</v>
      </c>
    </row>
    <row r="9" spans="1:104" x14ac:dyDescent="0.2">
      <c r="A9" s="170"/>
      <c r="B9" s="168" t="s">
        <v>66</v>
      </c>
      <c r="C9" s="169" t="str">
        <f>CONCATENATE(B7," ",C7)</f>
        <v>2 Základy,zvláštní zakládání</v>
      </c>
      <c r="D9" s="170"/>
      <c r="E9" s="171"/>
      <c r="F9" s="171"/>
      <c r="G9" s="172">
        <f>SUM(G7:G8)</f>
        <v>0</v>
      </c>
      <c r="O9" s="144">
        <v>4</v>
      </c>
      <c r="BA9" s="145">
        <f>SUM(BA7:BA8)</f>
        <v>0</v>
      </c>
      <c r="BB9" s="145">
        <f>SUM(BB7:BB8)</f>
        <v>0</v>
      </c>
      <c r="BC9" s="145">
        <f>SUM(BC7:BC8)</f>
        <v>0</v>
      </c>
      <c r="BD9" s="145">
        <f>SUM(BD7:BD8)</f>
        <v>0</v>
      </c>
      <c r="BE9" s="145">
        <f>SUM(BE7:BE8)</f>
        <v>0</v>
      </c>
    </row>
    <row r="10" spans="1:104" x14ac:dyDescent="0.2">
      <c r="A10" s="173" t="s">
        <v>65</v>
      </c>
      <c r="B10" s="158" t="s">
        <v>73</v>
      </c>
      <c r="C10" s="159" t="s">
        <v>74</v>
      </c>
      <c r="D10" s="160"/>
      <c r="E10" s="161"/>
      <c r="F10" s="161"/>
      <c r="G10" s="162"/>
      <c r="H10" s="143"/>
      <c r="I10" s="143"/>
      <c r="O10" s="144">
        <v>1</v>
      </c>
    </row>
    <row r="11" spans="1:104" x14ac:dyDescent="0.2">
      <c r="A11" s="174">
        <v>2</v>
      </c>
      <c r="B11" s="163" t="s">
        <v>75</v>
      </c>
      <c r="C11" s="164" t="s">
        <v>92</v>
      </c>
      <c r="D11" s="165" t="s">
        <v>72</v>
      </c>
      <c r="E11" s="166">
        <v>35.6</v>
      </c>
      <c r="F11" s="166"/>
      <c r="G11" s="167">
        <f>E11*F11</f>
        <v>0</v>
      </c>
      <c r="O11" s="144">
        <v>2</v>
      </c>
      <c r="AA11" s="123">
        <v>12</v>
      </c>
      <c r="AB11" s="123">
        <v>0</v>
      </c>
      <c r="AC11" s="123">
        <v>2</v>
      </c>
      <c r="AZ11" s="123">
        <v>2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2.1299999999999999E-3</v>
      </c>
    </row>
    <row r="12" spans="1:104" x14ac:dyDescent="0.2">
      <c r="A12" s="170"/>
      <c r="B12" s="168" t="s">
        <v>66</v>
      </c>
      <c r="C12" s="169" t="str">
        <f>CONCATENATE(B10," ",C10)</f>
        <v>764 Konstrukce klempířské</v>
      </c>
      <c r="D12" s="170"/>
      <c r="E12" s="171"/>
      <c r="F12" s="171"/>
      <c r="G12" s="172">
        <f>SUM(G10:G11)</f>
        <v>0</v>
      </c>
      <c r="O12" s="144">
        <v>4</v>
      </c>
      <c r="BA12" s="145">
        <f>SUM(BA10:BA11)</f>
        <v>0</v>
      </c>
      <c r="BB12" s="145">
        <f>SUM(BB10:BB11)</f>
        <v>0</v>
      </c>
      <c r="BC12" s="145">
        <f>SUM(BC10:BC11)</f>
        <v>0</v>
      </c>
      <c r="BD12" s="145">
        <f>SUM(BD10:BD11)</f>
        <v>0</v>
      </c>
      <c r="BE12" s="145">
        <f>SUM(BE10:BE11)</f>
        <v>0</v>
      </c>
    </row>
    <row r="13" spans="1:104" x14ac:dyDescent="0.2">
      <c r="A13" s="173" t="s">
        <v>65</v>
      </c>
      <c r="B13" s="158" t="s">
        <v>76</v>
      </c>
      <c r="C13" s="159" t="s">
        <v>77</v>
      </c>
      <c r="D13" s="160"/>
      <c r="E13" s="161"/>
      <c r="F13" s="161"/>
      <c r="G13" s="162"/>
      <c r="H13" s="143"/>
      <c r="I13" s="143"/>
      <c r="O13" s="144">
        <v>1</v>
      </c>
    </row>
    <row r="14" spans="1:104" ht="22.5" x14ac:dyDescent="0.2">
      <c r="A14" s="174">
        <v>3</v>
      </c>
      <c r="B14" s="163" t="s">
        <v>78</v>
      </c>
      <c r="C14" s="164" t="s">
        <v>93</v>
      </c>
      <c r="D14" s="165" t="s">
        <v>79</v>
      </c>
      <c r="E14" s="166">
        <v>21.36</v>
      </c>
      <c r="F14" s="166"/>
      <c r="G14" s="167">
        <f>E14*F14</f>
        <v>0</v>
      </c>
      <c r="O14" s="144">
        <v>2</v>
      </c>
      <c r="AA14" s="123">
        <v>12</v>
      </c>
      <c r="AB14" s="123">
        <v>0</v>
      </c>
      <c r="AC14" s="123">
        <v>3</v>
      </c>
      <c r="AZ14" s="123">
        <v>2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70"/>
      <c r="B15" s="168" t="s">
        <v>66</v>
      </c>
      <c r="C15" s="169" t="str">
        <f>CONCATENATE(B13," ",C13)</f>
        <v>767 Konstrukce zámečnické</v>
      </c>
      <c r="D15" s="170"/>
      <c r="E15" s="171"/>
      <c r="F15" s="171"/>
      <c r="G15" s="172">
        <f>SUM(G13:G14)</f>
        <v>0</v>
      </c>
      <c r="O15" s="144">
        <v>4</v>
      </c>
      <c r="BA15" s="145">
        <f>SUM(BA13:BA14)</f>
        <v>0</v>
      </c>
      <c r="BB15" s="145">
        <f>SUM(BB13:BB14)</f>
        <v>0</v>
      </c>
      <c r="BC15" s="145">
        <f>SUM(BC13:BC14)</f>
        <v>0</v>
      </c>
      <c r="BD15" s="145">
        <f>SUM(BD13:BD14)</f>
        <v>0</v>
      </c>
      <c r="BE15" s="145">
        <f>SUM(BE13:BE14)</f>
        <v>0</v>
      </c>
    </row>
    <row r="16" spans="1:104" x14ac:dyDescent="0.2">
      <c r="A16" s="173" t="s">
        <v>65</v>
      </c>
      <c r="B16" s="158" t="s">
        <v>80</v>
      </c>
      <c r="C16" s="159" t="s">
        <v>81</v>
      </c>
      <c r="D16" s="160"/>
      <c r="E16" s="161"/>
      <c r="F16" s="161"/>
      <c r="G16" s="162"/>
      <c r="H16" s="143"/>
      <c r="I16" s="143"/>
      <c r="O16" s="144">
        <v>1</v>
      </c>
    </row>
    <row r="17" spans="1:104" ht="22.5" x14ac:dyDescent="0.2">
      <c r="A17" s="174">
        <v>4</v>
      </c>
      <c r="B17" s="163" t="s">
        <v>82</v>
      </c>
      <c r="C17" s="164" t="s">
        <v>94</v>
      </c>
      <c r="D17" s="165" t="s">
        <v>79</v>
      </c>
      <c r="E17" s="166">
        <v>21.36</v>
      </c>
      <c r="F17" s="166"/>
      <c r="G17" s="167">
        <f>E17*F17</f>
        <v>0</v>
      </c>
      <c r="O17" s="144">
        <v>2</v>
      </c>
      <c r="AA17" s="123">
        <v>12</v>
      </c>
      <c r="AB17" s="123">
        <v>0</v>
      </c>
      <c r="AC17" s="123">
        <v>4</v>
      </c>
      <c r="AZ17" s="123">
        <v>2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3.1009999999999999E-2</v>
      </c>
    </row>
    <row r="18" spans="1:104" x14ac:dyDescent="0.2">
      <c r="A18" s="170"/>
      <c r="B18" s="168" t="s">
        <v>66</v>
      </c>
      <c r="C18" s="169" t="str">
        <f>CONCATENATE(B16," ",C16)</f>
        <v>782 Konstrukce z přírodního kamene</v>
      </c>
      <c r="D18" s="170"/>
      <c r="E18" s="171"/>
      <c r="F18" s="171"/>
      <c r="G18" s="172">
        <f>SUM(G16:G17)</f>
        <v>0</v>
      </c>
      <c r="O18" s="144">
        <v>4</v>
      </c>
      <c r="BA18" s="145">
        <f>SUM(BA16:BA17)</f>
        <v>0</v>
      </c>
      <c r="BB18" s="145">
        <f>SUM(BB16:BB17)</f>
        <v>0</v>
      </c>
      <c r="BC18" s="145">
        <f>SUM(BC16:BC17)</f>
        <v>0</v>
      </c>
      <c r="BD18" s="145">
        <f>SUM(BD16:BD17)</f>
        <v>0</v>
      </c>
      <c r="BE18" s="145">
        <f>SUM(BE16:BE17)</f>
        <v>0</v>
      </c>
    </row>
    <row r="19" spans="1:104" x14ac:dyDescent="0.2">
      <c r="A19" s="173" t="s">
        <v>65</v>
      </c>
      <c r="B19" s="158" t="s">
        <v>83</v>
      </c>
      <c r="C19" s="159" t="s">
        <v>84</v>
      </c>
      <c r="D19" s="160"/>
      <c r="E19" s="161"/>
      <c r="F19" s="161"/>
      <c r="G19" s="162"/>
      <c r="H19" s="143"/>
      <c r="I19" s="143"/>
      <c r="O19" s="144">
        <v>1</v>
      </c>
    </row>
    <row r="20" spans="1:104" x14ac:dyDescent="0.2">
      <c r="A20" s="174">
        <v>5</v>
      </c>
      <c r="B20" s="163" t="s">
        <v>85</v>
      </c>
      <c r="C20" s="164" t="s">
        <v>86</v>
      </c>
      <c r="D20" s="165" t="s">
        <v>87</v>
      </c>
      <c r="E20" s="166">
        <v>1501.02</v>
      </c>
      <c r="F20" s="166"/>
      <c r="G20" s="167">
        <f>E20*F20</f>
        <v>0</v>
      </c>
      <c r="O20" s="144">
        <v>2</v>
      </c>
      <c r="AA20" s="123">
        <v>12</v>
      </c>
      <c r="AB20" s="123">
        <v>1</v>
      </c>
      <c r="AC20" s="123">
        <v>5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1E-3</v>
      </c>
    </row>
    <row r="21" spans="1:104" ht="22.5" x14ac:dyDescent="0.2">
      <c r="A21" s="174">
        <v>6</v>
      </c>
      <c r="B21" s="163" t="s">
        <v>88</v>
      </c>
      <c r="C21" s="164" t="s">
        <v>95</v>
      </c>
      <c r="D21" s="165" t="s">
        <v>79</v>
      </c>
      <c r="E21" s="166">
        <v>6</v>
      </c>
      <c r="F21" s="166"/>
      <c r="G21" s="167">
        <f>E21*F21</f>
        <v>0</v>
      </c>
      <c r="O21" s="144">
        <v>2</v>
      </c>
      <c r="AA21" s="123">
        <v>12</v>
      </c>
      <c r="AB21" s="123">
        <v>1</v>
      </c>
      <c r="AC21" s="123">
        <v>6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8.4000000000000005E-2</v>
      </c>
    </row>
    <row r="22" spans="1:104" x14ac:dyDescent="0.2">
      <c r="A22" s="170"/>
      <c r="B22" s="168" t="s">
        <v>66</v>
      </c>
      <c r="C22" s="169" t="str">
        <f>CONCATENATE(B19," ",C19)</f>
        <v>M Ostatní materiál</v>
      </c>
      <c r="D22" s="170"/>
      <c r="E22" s="171"/>
      <c r="F22" s="171"/>
      <c r="G22" s="172">
        <f>SUM(G19:G21)</f>
        <v>0</v>
      </c>
      <c r="O22" s="144">
        <v>4</v>
      </c>
      <c r="BA22" s="145">
        <f>SUM(BA19:BA21)</f>
        <v>0</v>
      </c>
      <c r="BB22" s="145">
        <f>SUM(BB19:BB21)</f>
        <v>0</v>
      </c>
      <c r="BC22" s="145">
        <f>SUM(BC19:BC21)</f>
        <v>0</v>
      </c>
      <c r="BD22" s="145">
        <f>SUM(BD19:BD21)</f>
        <v>0</v>
      </c>
      <c r="BE22" s="145">
        <f>SUM(BE19:BE21)</f>
        <v>0</v>
      </c>
    </row>
    <row r="23" spans="1:104" x14ac:dyDescent="0.2">
      <c r="A23" s="124"/>
      <c r="B23" s="124"/>
      <c r="C23" s="124"/>
      <c r="D23" s="124"/>
      <c r="E23" s="124"/>
      <c r="F23" s="124"/>
      <c r="G23" s="124"/>
    </row>
    <row r="24" spans="1:104" x14ac:dyDescent="0.2">
      <c r="E24" s="123"/>
    </row>
    <row r="25" spans="1:104" x14ac:dyDescent="0.2">
      <c r="E25" s="123"/>
    </row>
    <row r="26" spans="1:104" x14ac:dyDescent="0.2">
      <c r="E26" s="123"/>
    </row>
    <row r="27" spans="1:104" x14ac:dyDescent="0.2">
      <c r="E27" s="123"/>
    </row>
    <row r="28" spans="1:104" x14ac:dyDescent="0.2">
      <c r="E28" s="123"/>
    </row>
    <row r="29" spans="1:104" x14ac:dyDescent="0.2">
      <c r="E29" s="123"/>
    </row>
    <row r="30" spans="1:104" x14ac:dyDescent="0.2">
      <c r="E30" s="123"/>
    </row>
    <row r="31" spans="1:104" x14ac:dyDescent="0.2">
      <c r="E31" s="123"/>
    </row>
    <row r="32" spans="1:104" x14ac:dyDescent="0.2">
      <c r="E32" s="123"/>
    </row>
    <row r="33" spans="1:7" x14ac:dyDescent="0.2">
      <c r="E33" s="123"/>
    </row>
    <row r="34" spans="1:7" x14ac:dyDescent="0.2">
      <c r="E34" s="123"/>
    </row>
    <row r="35" spans="1:7" x14ac:dyDescent="0.2">
      <c r="E35" s="123"/>
    </row>
    <row r="36" spans="1:7" x14ac:dyDescent="0.2">
      <c r="E36" s="123"/>
    </row>
    <row r="37" spans="1:7" x14ac:dyDescent="0.2">
      <c r="E37" s="123"/>
    </row>
    <row r="38" spans="1:7" x14ac:dyDescent="0.2">
      <c r="E38" s="123"/>
    </row>
    <row r="39" spans="1:7" x14ac:dyDescent="0.2">
      <c r="E39" s="123"/>
    </row>
    <row r="40" spans="1:7" x14ac:dyDescent="0.2">
      <c r="E40" s="123"/>
    </row>
    <row r="41" spans="1:7" x14ac:dyDescent="0.2">
      <c r="E41" s="123"/>
    </row>
    <row r="42" spans="1:7" x14ac:dyDescent="0.2">
      <c r="E42" s="123"/>
    </row>
    <row r="43" spans="1:7" x14ac:dyDescent="0.2">
      <c r="E43" s="123"/>
    </row>
    <row r="44" spans="1:7" x14ac:dyDescent="0.2">
      <c r="E44" s="123"/>
    </row>
    <row r="45" spans="1:7" x14ac:dyDescent="0.2">
      <c r="E45" s="123"/>
    </row>
    <row r="46" spans="1:7" x14ac:dyDescent="0.2">
      <c r="A46" s="146"/>
      <c r="B46" s="146"/>
      <c r="C46" s="146"/>
      <c r="D46" s="146"/>
      <c r="E46" s="146"/>
      <c r="F46" s="146"/>
      <c r="G46" s="146"/>
    </row>
    <row r="47" spans="1:7" x14ac:dyDescent="0.2">
      <c r="A47" s="146"/>
      <c r="B47" s="146"/>
      <c r="C47" s="146"/>
      <c r="D47" s="146"/>
      <c r="E47" s="146"/>
      <c r="F47" s="146"/>
      <c r="G47" s="146"/>
    </row>
    <row r="48" spans="1:7" x14ac:dyDescent="0.2">
      <c r="A48" s="146"/>
      <c r="B48" s="146"/>
      <c r="C48" s="146"/>
      <c r="D48" s="146"/>
      <c r="E48" s="146"/>
      <c r="F48" s="146"/>
      <c r="G48" s="146"/>
    </row>
    <row r="49" spans="1:7" x14ac:dyDescent="0.2">
      <c r="A49" s="146"/>
      <c r="B49" s="146"/>
      <c r="C49" s="146"/>
      <c r="D49" s="146"/>
      <c r="E49" s="146"/>
      <c r="F49" s="146"/>
      <c r="G49" s="146"/>
    </row>
    <row r="50" spans="1:7" x14ac:dyDescent="0.2">
      <c r="E50" s="123"/>
    </row>
    <row r="51" spans="1:7" x14ac:dyDescent="0.2">
      <c r="E51" s="123"/>
    </row>
    <row r="52" spans="1:7" x14ac:dyDescent="0.2">
      <c r="E52" s="123"/>
    </row>
    <row r="53" spans="1:7" x14ac:dyDescent="0.2">
      <c r="E53" s="123"/>
    </row>
    <row r="54" spans="1:7" x14ac:dyDescent="0.2">
      <c r="E54" s="123"/>
    </row>
    <row r="55" spans="1:7" x14ac:dyDescent="0.2">
      <c r="E55" s="123"/>
    </row>
    <row r="56" spans="1:7" x14ac:dyDescent="0.2">
      <c r="E56" s="123"/>
    </row>
    <row r="57" spans="1:7" x14ac:dyDescent="0.2">
      <c r="E57" s="123"/>
    </row>
    <row r="58" spans="1:7" x14ac:dyDescent="0.2">
      <c r="E58" s="123"/>
    </row>
    <row r="59" spans="1:7" x14ac:dyDescent="0.2">
      <c r="E59" s="123"/>
    </row>
    <row r="60" spans="1:7" x14ac:dyDescent="0.2">
      <c r="E60" s="123"/>
    </row>
    <row r="61" spans="1:7" x14ac:dyDescent="0.2">
      <c r="E61" s="123"/>
    </row>
    <row r="62" spans="1:7" x14ac:dyDescent="0.2">
      <c r="E62" s="123"/>
    </row>
    <row r="63" spans="1:7" x14ac:dyDescent="0.2">
      <c r="E63" s="123"/>
    </row>
    <row r="64" spans="1:7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7" x14ac:dyDescent="0.2">
      <c r="A81" s="147"/>
      <c r="B81" s="147"/>
    </row>
    <row r="82" spans="1:7" x14ac:dyDescent="0.2">
      <c r="A82" s="146"/>
      <c r="B82" s="146"/>
      <c r="C82" s="149"/>
      <c r="D82" s="149"/>
      <c r="E82" s="150"/>
      <c r="F82" s="149"/>
      <c r="G82" s="151"/>
    </row>
    <row r="83" spans="1:7" x14ac:dyDescent="0.2">
      <c r="A83" s="152"/>
      <c r="B83" s="152"/>
      <c r="C83" s="146"/>
      <c r="D83" s="146"/>
      <c r="E83" s="153"/>
      <c r="F83" s="146"/>
      <c r="G83" s="146"/>
    </row>
    <row r="84" spans="1:7" x14ac:dyDescent="0.2">
      <c r="A84" s="146"/>
      <c r="B84" s="146"/>
      <c r="C84" s="146"/>
      <c r="D84" s="146"/>
      <c r="E84" s="153"/>
      <c r="F84" s="146"/>
      <c r="G84" s="146"/>
    </row>
    <row r="85" spans="1:7" x14ac:dyDescent="0.2">
      <c r="A85" s="146"/>
      <c r="B85" s="146"/>
      <c r="C85" s="146"/>
      <c r="D85" s="146"/>
      <c r="E85" s="153"/>
      <c r="F85" s="146"/>
      <c r="G85" s="146"/>
    </row>
    <row r="86" spans="1:7" x14ac:dyDescent="0.2">
      <c r="A86" s="146"/>
      <c r="B86" s="146"/>
      <c r="C86" s="146"/>
      <c r="D86" s="146"/>
      <c r="E86" s="153"/>
      <c r="F86" s="146"/>
      <c r="G86" s="146"/>
    </row>
    <row r="87" spans="1:7" x14ac:dyDescent="0.2">
      <c r="A87" s="146"/>
      <c r="B87" s="146"/>
      <c r="C87" s="146"/>
      <c r="D87" s="146"/>
      <c r="E87" s="153"/>
      <c r="F87" s="146"/>
      <c r="G87" s="146"/>
    </row>
    <row r="88" spans="1:7" x14ac:dyDescent="0.2">
      <c r="A88" s="146"/>
      <c r="B88" s="146"/>
      <c r="C88" s="146"/>
      <c r="D88" s="146"/>
      <c r="E88" s="153"/>
      <c r="F88" s="146"/>
      <c r="G88" s="146"/>
    </row>
    <row r="89" spans="1:7" x14ac:dyDescent="0.2">
      <c r="A89" s="146"/>
      <c r="B89" s="146"/>
      <c r="C89" s="146"/>
      <c r="D89" s="146"/>
      <c r="E89" s="153"/>
      <c r="F89" s="146"/>
      <c r="G89" s="146"/>
    </row>
    <row r="90" spans="1:7" x14ac:dyDescent="0.2">
      <c r="A90" s="146"/>
      <c r="B90" s="146"/>
      <c r="C90" s="146"/>
      <c r="D90" s="146"/>
      <c r="E90" s="153"/>
      <c r="F90" s="146"/>
      <c r="G90" s="146"/>
    </row>
    <row r="91" spans="1:7" x14ac:dyDescent="0.2">
      <c r="A91" s="146"/>
      <c r="B91" s="146"/>
      <c r="C91" s="146"/>
      <c r="D91" s="146"/>
      <c r="E91" s="153"/>
      <c r="F91" s="146"/>
      <c r="G91" s="146"/>
    </row>
    <row r="92" spans="1:7" x14ac:dyDescent="0.2">
      <c r="A92" s="146"/>
      <c r="B92" s="146"/>
      <c r="C92" s="146"/>
      <c r="D92" s="146"/>
      <c r="E92" s="153"/>
      <c r="F92" s="146"/>
      <c r="G92" s="146"/>
    </row>
    <row r="93" spans="1:7" x14ac:dyDescent="0.2">
      <c r="A93" s="146"/>
      <c r="B93" s="146"/>
      <c r="C93" s="146"/>
      <c r="D93" s="146"/>
      <c r="E93" s="153"/>
      <c r="F93" s="146"/>
      <c r="G93" s="146"/>
    </row>
    <row r="94" spans="1:7" x14ac:dyDescent="0.2">
      <c r="A94" s="146"/>
      <c r="B94" s="146"/>
      <c r="C94" s="146"/>
      <c r="D94" s="146"/>
      <c r="E94" s="153"/>
      <c r="F94" s="146"/>
      <c r="G94" s="146"/>
    </row>
    <row r="95" spans="1:7" x14ac:dyDescent="0.2">
      <c r="A95" s="146"/>
      <c r="B95" s="146"/>
      <c r="C95" s="146"/>
      <c r="D95" s="146"/>
      <c r="E95" s="153"/>
      <c r="F95" s="146"/>
      <c r="G95" s="14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Tulach Josef</dc:creator>
  <cp:lastModifiedBy>Tulach Josef</cp:lastModifiedBy>
  <dcterms:created xsi:type="dcterms:W3CDTF">2017-10-16T12:19:59Z</dcterms:created>
  <dcterms:modified xsi:type="dcterms:W3CDTF">2017-10-16T12:42:43Z</dcterms:modified>
</cp:coreProperties>
</file>